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5-ICT_sluzby-ramcove_smlouvy/zd/"/>
    </mc:Choice>
  </mc:AlternateContent>
  <xr:revisionPtr revIDLastSave="0" documentId="13_ncr:1_{CA82C72E-C9C0-724C-99DD-63F31B07D957}" xr6:coauthVersionLast="45" xr6:coauthVersionMax="45" xr10:uidLastSave="{00000000-0000-0000-0000-000000000000}"/>
  <workbookProtection workbookAlgorithmName="SHA-512" workbookHashValue="muxAnfwgleDLJsW8tHOZZS1UkX1DhNHHr+awl1zpB8xOSko97VW0NR1xmLSAdT31YCZ4iHElsPbosWmqPudayQ==" workbookSaltValue="EDDD6dWHmGmPYaKWbyVcaQ==" workbookSpinCount="100000" lockStructure="1"/>
  <bookViews>
    <workbookView xWindow="0" yWindow="460" windowWidth="28800" windowHeight="17540" xr2:uid="{C5340AD3-3EE8-D546-BE30-863547B2AAF7}"/>
  </bookViews>
  <sheets>
    <sheet name="Základní cena" sheetId="9" r:id="rId1"/>
    <sheet name="Cena po slevě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0" l="1"/>
  <c r="C9" i="10" s="1"/>
  <c r="C10" i="10" s="1"/>
  <c r="C11" i="10" s="1"/>
  <c r="C12" i="10" s="1"/>
  <c r="C13" i="10" s="1"/>
  <c r="C14" i="10" s="1"/>
  <c r="C15" i="10" s="1"/>
  <c r="C16" i="10" s="1"/>
  <c r="J24" i="9"/>
  <c r="J23" i="9"/>
  <c r="J22" i="9"/>
  <c r="J20" i="9"/>
  <c r="J19" i="9"/>
  <c r="J17" i="9"/>
  <c r="J16" i="9"/>
  <c r="J15" i="9"/>
  <c r="J14" i="9"/>
  <c r="J13" i="9"/>
  <c r="J11" i="9"/>
  <c r="J10" i="9"/>
  <c r="J9" i="9"/>
  <c r="J7" i="9"/>
  <c r="J6" i="9"/>
  <c r="J5" i="9"/>
  <c r="J4" i="9"/>
  <c r="H24" i="9"/>
  <c r="K24" i="9" s="1"/>
  <c r="H23" i="9"/>
  <c r="K23" i="9" s="1"/>
  <c r="H22" i="9"/>
  <c r="K22" i="9" s="1"/>
  <c r="H19" i="9"/>
  <c r="K19" i="9" s="1"/>
  <c r="H17" i="9"/>
  <c r="K17" i="9" s="1"/>
  <c r="H16" i="9"/>
  <c r="K16" i="9" s="1"/>
  <c r="H13" i="9"/>
  <c r="K13" i="9" s="1"/>
  <c r="H10" i="9"/>
  <c r="K10" i="9" s="1"/>
  <c r="H9" i="9"/>
  <c r="K9" i="9" s="1"/>
  <c r="H7" i="9"/>
  <c r="K7" i="9" s="1"/>
  <c r="H6" i="9"/>
  <c r="K6" i="9" s="1"/>
  <c r="H5" i="9"/>
  <c r="K5" i="9" s="1"/>
  <c r="G25" i="9"/>
  <c r="H20" i="9"/>
  <c r="H15" i="9"/>
  <c r="H14" i="9"/>
  <c r="H11" i="9"/>
  <c r="H4" i="9"/>
  <c r="E20" i="9"/>
  <c r="E15" i="9"/>
  <c r="E14" i="9"/>
  <c r="E11" i="9"/>
  <c r="E4" i="9"/>
  <c r="D25" i="9"/>
  <c r="I16" i="9" l="1"/>
  <c r="I19" i="9"/>
  <c r="I17" i="9"/>
  <c r="I23" i="9"/>
  <c r="I22" i="9"/>
  <c r="I24" i="9"/>
  <c r="K15" i="9"/>
  <c r="I15" i="9" s="1"/>
  <c r="K20" i="9"/>
  <c r="I20" i="9" s="1"/>
  <c r="I7" i="9"/>
  <c r="I13" i="9"/>
  <c r="K14" i="9"/>
  <c r="I14" i="9" s="1"/>
  <c r="K4" i="9"/>
  <c r="I4" i="9" s="1"/>
  <c r="I9" i="9"/>
  <c r="I10" i="9"/>
  <c r="I5" i="9"/>
  <c r="I6" i="9"/>
  <c r="K11" i="9"/>
  <c r="I11" i="9" s="1"/>
  <c r="J25" i="9"/>
  <c r="H25" i="9"/>
  <c r="F25" i="9" s="1"/>
  <c r="E25" i="9"/>
  <c r="C25" i="9" s="1"/>
  <c r="K25" i="9" l="1"/>
  <c r="I25" i="9" s="1"/>
  <c r="D3" i="10" s="1"/>
  <c r="D16" i="10" l="1"/>
  <c r="D17" i="10" s="1"/>
  <c r="D8" i="10"/>
  <c r="D12" i="10"/>
  <c r="D11" i="10"/>
  <c r="D15" i="10"/>
  <c r="D7" i="10"/>
  <c r="D13" i="10"/>
  <c r="D10" i="10"/>
  <c r="D14" i="10"/>
  <c r="D9" i="10"/>
</calcChain>
</file>

<file path=xl/sharedStrings.xml><?xml version="1.0" encoding="utf-8"?>
<sst xmlns="http://schemas.openxmlformats.org/spreadsheetml/2006/main" count="45" uniqueCount="39">
  <si>
    <t>Počet</t>
  </si>
  <si>
    <t>Celková nabídková cena</t>
  </si>
  <si>
    <t>Projektový manažer</t>
  </si>
  <si>
    <t>Business analytik</t>
  </si>
  <si>
    <t>IT analytik</t>
  </si>
  <si>
    <t>IT architekt</t>
  </si>
  <si>
    <t>Databázový specialista</t>
  </si>
  <si>
    <t>Grafik</t>
  </si>
  <si>
    <t>Manažer kybernetické bezpečnost</t>
  </si>
  <si>
    <t>IT Governance manažer</t>
  </si>
  <si>
    <t>Manažer testování</t>
  </si>
  <si>
    <t>Tester</t>
  </si>
  <si>
    <t>GDPR specialista</t>
  </si>
  <si>
    <t>Specialista technické podpory</t>
  </si>
  <si>
    <t>Specialista podpory koncových uživatelů</t>
  </si>
  <si>
    <t>č.</t>
  </si>
  <si>
    <t>Sleva</t>
  </si>
  <si>
    <t>Objem od</t>
  </si>
  <si>
    <t>Objem do</t>
  </si>
  <si>
    <t>Cena</t>
  </si>
  <si>
    <t>Projektové řízení</t>
  </si>
  <si>
    <t>Analýza</t>
  </si>
  <si>
    <t>Provozní podpora</t>
  </si>
  <si>
    <t>Testování</t>
  </si>
  <si>
    <t>Vývoj</t>
  </si>
  <si>
    <t>Programátor senior</t>
  </si>
  <si>
    <t>Programátor junior</t>
  </si>
  <si>
    <t>Sazba</t>
  </si>
  <si>
    <t>Oblast</t>
  </si>
  <si>
    <t>Role</t>
  </si>
  <si>
    <t>Systémový administrátor</t>
  </si>
  <si>
    <t>Tým B</t>
  </si>
  <si>
    <t>Tým A</t>
  </si>
  <si>
    <t>Průměr</t>
  </si>
  <si>
    <t>Základní cena (Kč/člověkoden):</t>
  </si>
  <si>
    <t>Základní cena (Kč/člověkoden)</t>
  </si>
  <si>
    <t>Cena po slevě</t>
  </si>
  <si>
    <t>Sleva za každých dalších započatých 100 člověkodnů:</t>
  </si>
  <si>
    <t>Programátor senior (vedoucí vývojového týmu)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</si>
</sst>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0" fillId="4" borderId="14" xfId="0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0" fillId="4" borderId="22" xfId="0" applyFill="1" applyBorder="1"/>
    <xf numFmtId="164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5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3" xfId="0" applyFont="1" applyFill="1" applyBorder="1"/>
    <xf numFmtId="0" fontId="0" fillId="5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64" fontId="1" fillId="3" borderId="26" xfId="0" applyNumberFormat="1" applyFont="1" applyFill="1" applyBorder="1"/>
    <xf numFmtId="0" fontId="3" fillId="0" borderId="4" xfId="0" applyFont="1" applyBorder="1"/>
    <xf numFmtId="10" fontId="3" fillId="0" borderId="4" xfId="1" applyNumberFormat="1" applyFont="1" applyBorder="1"/>
    <xf numFmtId="0" fontId="3" fillId="0" borderId="2" xfId="0" applyFont="1" applyBorder="1"/>
    <xf numFmtId="10" fontId="3" fillId="0" borderId="2" xfId="0" applyNumberFormat="1" applyFont="1" applyBorder="1"/>
    <xf numFmtId="0" fontId="3" fillId="0" borderId="16" xfId="0" applyFont="1" applyBorder="1"/>
    <xf numFmtId="10" fontId="3" fillId="0" borderId="16" xfId="0" applyNumberFormat="1" applyFont="1" applyBorder="1"/>
    <xf numFmtId="0" fontId="3" fillId="0" borderId="23" xfId="0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4" fontId="3" fillId="4" borderId="0" xfId="0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0" fontId="3" fillId="0" borderId="0" xfId="0" applyFont="1" applyFill="1" applyBorder="1"/>
    <xf numFmtId="164" fontId="3" fillId="0" borderId="0" xfId="0" applyNumberFormat="1" applyFont="1" applyFill="1" applyBorder="1"/>
    <xf numFmtId="0" fontId="3" fillId="0" borderId="19" xfId="0" applyFont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164" fontId="1" fillId="6" borderId="26" xfId="0" applyNumberFormat="1" applyFont="1" applyFill="1" applyBorder="1"/>
    <xf numFmtId="0" fontId="0" fillId="3" borderId="3" xfId="0" applyFont="1" applyFill="1" applyBorder="1" applyAlignment="1">
      <alignment horizontal="center"/>
    </xf>
    <xf numFmtId="164" fontId="4" fillId="6" borderId="3" xfId="0" applyNumberFormat="1" applyFont="1" applyFill="1" applyBorder="1"/>
    <xf numFmtId="164" fontId="5" fillId="0" borderId="4" xfId="0" applyNumberFormat="1" applyFont="1" applyBorder="1"/>
    <xf numFmtId="164" fontId="5" fillId="0" borderId="2" xfId="0" applyNumberFormat="1" applyFont="1" applyBorder="1"/>
    <xf numFmtId="164" fontId="5" fillId="0" borderId="16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2" borderId="9" xfId="0" applyNumberFormat="1" applyFill="1" applyBorder="1" applyAlignment="1" applyProtection="1">
      <alignment vertical="center"/>
      <protection locked="0"/>
    </xf>
    <xf numFmtId="164" fontId="0" fillId="2" borderId="12" xfId="0" applyNumberFormat="1" applyFill="1" applyBorder="1" applyAlignment="1" applyProtection="1">
      <alignment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0" fontId="0" fillId="2" borderId="3" xfId="1" applyNumberFormat="1" applyFont="1" applyFill="1" applyBorder="1" applyProtection="1">
      <protection locked="0"/>
    </xf>
    <xf numFmtId="164" fontId="0" fillId="7" borderId="34" xfId="0" applyNumberFormat="1" applyFill="1" applyBorder="1" applyAlignment="1">
      <alignment horizontal="center" vertical="center"/>
    </xf>
    <xf numFmtId="164" fontId="0" fillId="7" borderId="35" xfId="0" applyNumberFormat="1" applyFill="1" applyBorder="1" applyAlignment="1">
      <alignment horizontal="center" vertical="center"/>
    </xf>
    <xf numFmtId="164" fontId="0" fillId="7" borderId="36" xfId="0" applyNumberFormat="1" applyFill="1" applyBorder="1" applyAlignment="1">
      <alignment horizontal="center" vertical="center"/>
    </xf>
    <xf numFmtId="164" fontId="0" fillId="7" borderId="37" xfId="0" applyNumberFormat="1" applyFill="1" applyBorder="1" applyAlignment="1">
      <alignment horizontal="center" vertical="center"/>
    </xf>
    <xf numFmtId="164" fontId="0" fillId="7" borderId="22" xfId="0" applyNumberFormat="1" applyFill="1" applyBorder="1" applyAlignment="1">
      <alignment horizontal="center" vertical="center"/>
    </xf>
    <xf numFmtId="164" fontId="0" fillId="7" borderId="38" xfId="0" applyNumberFormat="1" applyFill="1" applyBorder="1" applyAlignment="1">
      <alignment horizontal="center" vertical="center"/>
    </xf>
    <xf numFmtId="164" fontId="0" fillId="7" borderId="39" xfId="0" applyNumberFormat="1" applyFill="1" applyBorder="1" applyAlignment="1">
      <alignment horizontal="center" vertical="center"/>
    </xf>
    <xf numFmtId="164" fontId="0" fillId="7" borderId="40" xfId="0" applyNumberFormat="1" applyFill="1" applyBorder="1" applyAlignment="1">
      <alignment horizontal="center" vertical="center"/>
    </xf>
    <xf numFmtId="164" fontId="0" fillId="7" borderId="41" xfId="0" applyNumberFormat="1" applyFill="1" applyBorder="1" applyAlignment="1">
      <alignment horizontal="center" vertical="center"/>
    </xf>
    <xf numFmtId="164" fontId="0" fillId="7" borderId="27" xfId="0" applyNumberFormat="1" applyFill="1" applyBorder="1" applyAlignment="1">
      <alignment horizontal="center" vertical="center"/>
    </xf>
    <xf numFmtId="164" fontId="0" fillId="7" borderId="28" xfId="0" applyNumberFormat="1" applyFill="1" applyBorder="1" applyAlignment="1">
      <alignment horizontal="center" vertical="center"/>
    </xf>
    <xf numFmtId="164" fontId="0" fillId="7" borderId="29" xfId="0" applyNumberFormat="1" applyFill="1" applyBorder="1" applyAlignment="1">
      <alignment horizontal="center" vertical="center"/>
    </xf>
    <xf numFmtId="164" fontId="0" fillId="7" borderId="32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0" fillId="7" borderId="33" xfId="0" applyNumberFormat="1" applyFill="1" applyBorder="1" applyAlignment="1">
      <alignment horizontal="center" vertical="center"/>
    </xf>
    <xf numFmtId="164" fontId="0" fillId="7" borderId="30" xfId="0" applyNumberFormat="1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164" fontId="0" fillId="7" borderId="31" xfId="0" applyNumberFormat="1" applyFill="1" applyBorder="1" applyAlignment="1">
      <alignment horizontal="center" vertical="center"/>
    </xf>
    <xf numFmtId="164" fontId="0" fillId="7" borderId="42" xfId="0" applyNumberFormat="1" applyFill="1" applyBorder="1" applyAlignment="1">
      <alignment horizontal="center" vertical="center"/>
    </xf>
    <xf numFmtId="164" fontId="0" fillId="7" borderId="43" xfId="0" applyNumberFormat="1" applyFill="1" applyBorder="1" applyAlignment="1">
      <alignment horizontal="center" vertical="center"/>
    </xf>
    <xf numFmtId="164" fontId="0" fillId="7" borderId="44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8C17-5A9C-1D4B-AD7A-D72FB7CD2086}">
  <dimension ref="A1:K26"/>
  <sheetViews>
    <sheetView showGridLines="0" tabSelected="1" workbookViewId="0">
      <selection activeCell="C4" sqref="C4"/>
    </sheetView>
  </sheetViews>
  <sheetFormatPr baseColWidth="10" defaultRowHeight="16" x14ac:dyDescent="0.2"/>
  <cols>
    <col min="1" max="1" width="3.5" customWidth="1"/>
    <col min="2" max="2" width="39.1640625" customWidth="1"/>
    <col min="3" max="10" width="11.1640625" customWidth="1"/>
  </cols>
  <sheetData>
    <row r="1" spans="1:11" x14ac:dyDescent="0.2">
      <c r="A1" s="79" t="s">
        <v>15</v>
      </c>
      <c r="B1" s="13" t="s">
        <v>28</v>
      </c>
      <c r="C1" s="81" t="s">
        <v>32</v>
      </c>
      <c r="D1" s="81"/>
      <c r="E1" s="81"/>
      <c r="F1" s="78" t="s">
        <v>31</v>
      </c>
      <c r="G1" s="78"/>
      <c r="H1" s="78"/>
      <c r="I1" s="80" t="s">
        <v>33</v>
      </c>
      <c r="J1" s="80"/>
      <c r="K1" s="80"/>
    </row>
    <row r="2" spans="1:11" x14ac:dyDescent="0.2">
      <c r="A2" s="79"/>
      <c r="B2" s="13" t="s">
        <v>29</v>
      </c>
      <c r="C2" s="14" t="s">
        <v>27</v>
      </c>
      <c r="D2" s="14" t="s">
        <v>0</v>
      </c>
      <c r="E2" s="14" t="s">
        <v>19</v>
      </c>
      <c r="F2" s="40" t="s">
        <v>27</v>
      </c>
      <c r="G2" s="40" t="s">
        <v>0</v>
      </c>
      <c r="H2" s="40" t="s">
        <v>19</v>
      </c>
      <c r="I2" s="4" t="s">
        <v>27</v>
      </c>
      <c r="J2" s="4" t="s">
        <v>0</v>
      </c>
      <c r="K2" s="4" t="s">
        <v>19</v>
      </c>
    </row>
    <row r="3" spans="1:11" x14ac:dyDescent="0.2">
      <c r="A3" s="8" t="s">
        <v>20</v>
      </c>
      <c r="B3" s="8"/>
      <c r="C3" s="9"/>
      <c r="D3" s="10"/>
      <c r="E3" s="9"/>
      <c r="F3" s="9"/>
      <c r="G3" s="10"/>
      <c r="H3" s="9"/>
      <c r="I3" s="9"/>
      <c r="J3" s="10"/>
      <c r="K3" s="9"/>
    </row>
    <row r="4" spans="1:11" x14ac:dyDescent="0.2">
      <c r="A4" s="47">
        <v>1</v>
      </c>
      <c r="B4" s="11" t="s">
        <v>2</v>
      </c>
      <c r="C4" s="52"/>
      <c r="D4" s="23">
        <v>1</v>
      </c>
      <c r="E4" s="24">
        <f>D4*C4</f>
        <v>0</v>
      </c>
      <c r="F4" s="52"/>
      <c r="G4" s="23">
        <v>1</v>
      </c>
      <c r="H4" s="24">
        <f>G4*F4</f>
        <v>0</v>
      </c>
      <c r="I4" s="35">
        <f>K4/J4</f>
        <v>0</v>
      </c>
      <c r="J4" s="23">
        <f>AVERAGE(D4,G4)</f>
        <v>1</v>
      </c>
      <c r="K4" s="24">
        <f t="shared" ref="K4:K7" si="0">AVERAGE(E4,H4)</f>
        <v>0</v>
      </c>
    </row>
    <row r="5" spans="1:11" x14ac:dyDescent="0.2">
      <c r="A5" s="48">
        <v>2</v>
      </c>
      <c r="B5" s="11" t="s">
        <v>8</v>
      </c>
      <c r="C5" s="66"/>
      <c r="D5" s="67"/>
      <c r="E5" s="68"/>
      <c r="F5" s="54"/>
      <c r="G5" s="30">
        <v>1</v>
      </c>
      <c r="H5" s="25">
        <f t="shared" ref="H5:H7" si="1">G5*F5</f>
        <v>0</v>
      </c>
      <c r="I5" s="36">
        <f t="shared" ref="I5:I7" si="2">K5/J5</f>
        <v>0</v>
      </c>
      <c r="J5" s="30">
        <f t="shared" ref="J5:J7" si="3">AVERAGE(D5,G5)</f>
        <v>1</v>
      </c>
      <c r="K5" s="25">
        <f t="shared" si="0"/>
        <v>0</v>
      </c>
    </row>
    <row r="6" spans="1:11" x14ac:dyDescent="0.2">
      <c r="A6" s="48">
        <v>3</v>
      </c>
      <c r="B6" s="11" t="s">
        <v>9</v>
      </c>
      <c r="C6" s="72"/>
      <c r="D6" s="73"/>
      <c r="E6" s="74"/>
      <c r="F6" s="54"/>
      <c r="G6" s="30">
        <v>1</v>
      </c>
      <c r="H6" s="25">
        <f t="shared" si="1"/>
        <v>0</v>
      </c>
      <c r="I6" s="36">
        <f t="shared" si="2"/>
        <v>0</v>
      </c>
      <c r="J6" s="30">
        <f t="shared" si="3"/>
        <v>1</v>
      </c>
      <c r="K6" s="25">
        <f t="shared" si="0"/>
        <v>0</v>
      </c>
    </row>
    <row r="7" spans="1:11" x14ac:dyDescent="0.2">
      <c r="A7" s="49">
        <v>4</v>
      </c>
      <c r="B7" s="11" t="s">
        <v>12</v>
      </c>
      <c r="C7" s="69"/>
      <c r="D7" s="70"/>
      <c r="E7" s="71"/>
      <c r="F7" s="53"/>
      <c r="G7" s="29">
        <v>1</v>
      </c>
      <c r="H7" s="26">
        <f t="shared" si="1"/>
        <v>0</v>
      </c>
      <c r="I7" s="37">
        <f t="shared" si="2"/>
        <v>0</v>
      </c>
      <c r="J7" s="29">
        <f t="shared" si="3"/>
        <v>1</v>
      </c>
      <c r="K7" s="26">
        <f t="shared" si="0"/>
        <v>0</v>
      </c>
    </row>
    <row r="8" spans="1:11" x14ac:dyDescent="0.2">
      <c r="A8" s="5" t="s">
        <v>21</v>
      </c>
      <c r="B8" s="5"/>
      <c r="C8" s="9"/>
      <c r="D8" s="27"/>
      <c r="E8" s="28"/>
      <c r="F8" s="9"/>
      <c r="G8" s="27"/>
      <c r="H8" s="28"/>
      <c r="I8" s="28"/>
      <c r="J8" s="27"/>
      <c r="K8" s="28"/>
    </row>
    <row r="9" spans="1:11" x14ac:dyDescent="0.2">
      <c r="A9" s="47">
        <v>5</v>
      </c>
      <c r="B9" s="11" t="s">
        <v>3</v>
      </c>
      <c r="C9" s="57"/>
      <c r="D9" s="58"/>
      <c r="E9" s="59"/>
      <c r="F9" s="52"/>
      <c r="G9" s="23">
        <v>1</v>
      </c>
      <c r="H9" s="24">
        <f t="shared" ref="H9:H10" si="4">G9*F9</f>
        <v>0</v>
      </c>
      <c r="I9" s="35">
        <f t="shared" ref="I9:I11" si="5">K9/J9</f>
        <v>0</v>
      </c>
      <c r="J9" s="23">
        <f t="shared" ref="J9:J11" si="6">AVERAGE(D9,G9)</f>
        <v>1</v>
      </c>
      <c r="K9" s="24">
        <f t="shared" ref="K9:K11" si="7">AVERAGE(E9,H9)</f>
        <v>0</v>
      </c>
    </row>
    <row r="10" spans="1:11" x14ac:dyDescent="0.2">
      <c r="A10" s="48">
        <v>6</v>
      </c>
      <c r="B10" s="11" t="s">
        <v>5</v>
      </c>
      <c r="C10" s="60"/>
      <c r="D10" s="61"/>
      <c r="E10" s="62"/>
      <c r="F10" s="54"/>
      <c r="G10" s="30">
        <v>1</v>
      </c>
      <c r="H10" s="25">
        <f t="shared" si="4"/>
        <v>0</v>
      </c>
      <c r="I10" s="36">
        <f t="shared" si="5"/>
        <v>0</v>
      </c>
      <c r="J10" s="30">
        <f t="shared" si="6"/>
        <v>1</v>
      </c>
      <c r="K10" s="25">
        <f t="shared" si="7"/>
        <v>0</v>
      </c>
    </row>
    <row r="11" spans="1:11" x14ac:dyDescent="0.2">
      <c r="A11" s="49">
        <v>7</v>
      </c>
      <c r="B11" s="11" t="s">
        <v>4</v>
      </c>
      <c r="C11" s="53"/>
      <c r="D11" s="29">
        <v>1</v>
      </c>
      <c r="E11" s="26">
        <f t="shared" ref="E11" si="8">D11*C11</f>
        <v>0</v>
      </c>
      <c r="F11" s="53"/>
      <c r="G11" s="29">
        <v>1</v>
      </c>
      <c r="H11" s="26">
        <f t="shared" ref="H11" si="9">G11*F11</f>
        <v>0</v>
      </c>
      <c r="I11" s="37">
        <f t="shared" si="5"/>
        <v>0</v>
      </c>
      <c r="J11" s="29">
        <f t="shared" si="6"/>
        <v>1</v>
      </c>
      <c r="K11" s="26">
        <f t="shared" si="7"/>
        <v>0</v>
      </c>
    </row>
    <row r="12" spans="1:11" x14ac:dyDescent="0.2">
      <c r="A12" s="5" t="s">
        <v>24</v>
      </c>
      <c r="B12" s="5"/>
      <c r="C12" s="9"/>
      <c r="D12" s="27"/>
      <c r="E12" s="28"/>
      <c r="F12" s="9"/>
      <c r="G12" s="27"/>
      <c r="H12" s="28"/>
      <c r="I12" s="28"/>
      <c r="J12" s="27"/>
      <c r="K12" s="28"/>
    </row>
    <row r="13" spans="1:11" x14ac:dyDescent="0.2">
      <c r="A13" s="47">
        <v>8</v>
      </c>
      <c r="B13" s="11" t="s">
        <v>38</v>
      </c>
      <c r="C13" s="63"/>
      <c r="D13" s="64"/>
      <c r="E13" s="65"/>
      <c r="F13" s="52"/>
      <c r="G13" s="23">
        <v>1</v>
      </c>
      <c r="H13" s="24">
        <f>G13*F13</f>
        <v>0</v>
      </c>
      <c r="I13" s="35">
        <f t="shared" ref="I13:I17" si="10">K13/J13</f>
        <v>0</v>
      </c>
      <c r="J13" s="23">
        <f t="shared" ref="J13:J17" si="11">AVERAGE(D13,G13)</f>
        <v>1</v>
      </c>
      <c r="K13" s="24">
        <f t="shared" ref="K13:K17" si="12">AVERAGE(E13,H13)</f>
        <v>0</v>
      </c>
    </row>
    <row r="14" spans="1:11" x14ac:dyDescent="0.2">
      <c r="A14" s="48">
        <v>9</v>
      </c>
      <c r="B14" s="11" t="s">
        <v>25</v>
      </c>
      <c r="C14" s="54"/>
      <c r="D14" s="30">
        <v>1</v>
      </c>
      <c r="E14" s="25">
        <f t="shared" ref="E14:E15" si="13">D14*C14</f>
        <v>0</v>
      </c>
      <c r="F14" s="54"/>
      <c r="G14" s="30">
        <v>5</v>
      </c>
      <c r="H14" s="25">
        <f t="shared" ref="H14:H17" si="14">G14*F14</f>
        <v>0</v>
      </c>
      <c r="I14" s="36">
        <f t="shared" si="10"/>
        <v>0</v>
      </c>
      <c r="J14" s="30">
        <f t="shared" si="11"/>
        <v>3</v>
      </c>
      <c r="K14" s="25">
        <f t="shared" si="12"/>
        <v>0</v>
      </c>
    </row>
    <row r="15" spans="1:11" x14ac:dyDescent="0.2">
      <c r="A15" s="48">
        <v>10</v>
      </c>
      <c r="B15" s="11" t="s">
        <v>26</v>
      </c>
      <c r="C15" s="54"/>
      <c r="D15" s="30">
        <v>2</v>
      </c>
      <c r="E15" s="25">
        <f t="shared" si="13"/>
        <v>0</v>
      </c>
      <c r="F15" s="54"/>
      <c r="G15" s="30">
        <v>8</v>
      </c>
      <c r="H15" s="25">
        <f t="shared" si="14"/>
        <v>0</v>
      </c>
      <c r="I15" s="36">
        <f t="shared" si="10"/>
        <v>0</v>
      </c>
      <c r="J15" s="30">
        <f t="shared" si="11"/>
        <v>5</v>
      </c>
      <c r="K15" s="25">
        <f t="shared" si="12"/>
        <v>0</v>
      </c>
    </row>
    <row r="16" spans="1:11" x14ac:dyDescent="0.2">
      <c r="A16" s="48">
        <v>11</v>
      </c>
      <c r="B16" s="11" t="s">
        <v>6</v>
      </c>
      <c r="C16" s="66"/>
      <c r="D16" s="67"/>
      <c r="E16" s="68"/>
      <c r="F16" s="54"/>
      <c r="G16" s="30">
        <v>1</v>
      </c>
      <c r="H16" s="25">
        <f t="shared" si="14"/>
        <v>0</v>
      </c>
      <c r="I16" s="36">
        <f t="shared" si="10"/>
        <v>0</v>
      </c>
      <c r="J16" s="30">
        <f t="shared" si="11"/>
        <v>1</v>
      </c>
      <c r="K16" s="25">
        <f t="shared" si="12"/>
        <v>0</v>
      </c>
    </row>
    <row r="17" spans="1:11" x14ac:dyDescent="0.2">
      <c r="A17" s="49">
        <v>12</v>
      </c>
      <c r="B17" s="11" t="s">
        <v>7</v>
      </c>
      <c r="C17" s="69"/>
      <c r="D17" s="70"/>
      <c r="E17" s="71"/>
      <c r="F17" s="53"/>
      <c r="G17" s="29">
        <v>1</v>
      </c>
      <c r="H17" s="26">
        <f t="shared" si="14"/>
        <v>0</v>
      </c>
      <c r="I17" s="37">
        <f t="shared" si="10"/>
        <v>0</v>
      </c>
      <c r="J17" s="29">
        <f t="shared" si="11"/>
        <v>1</v>
      </c>
      <c r="K17" s="26">
        <f t="shared" si="12"/>
        <v>0</v>
      </c>
    </row>
    <row r="18" spans="1:11" x14ac:dyDescent="0.2">
      <c r="A18" s="5" t="s">
        <v>23</v>
      </c>
      <c r="B18" s="5"/>
      <c r="C18" s="9"/>
      <c r="D18" s="27"/>
      <c r="E18" s="28"/>
      <c r="F18" s="9"/>
      <c r="G18" s="27"/>
      <c r="H18" s="28"/>
      <c r="I18" s="28"/>
      <c r="J18" s="27"/>
      <c r="K18" s="28"/>
    </row>
    <row r="19" spans="1:11" x14ac:dyDescent="0.2">
      <c r="A19" s="47">
        <v>13</v>
      </c>
      <c r="B19" s="11" t="s">
        <v>10</v>
      </c>
      <c r="C19" s="63"/>
      <c r="D19" s="64"/>
      <c r="E19" s="65"/>
      <c r="F19" s="52"/>
      <c r="G19" s="23">
        <v>1</v>
      </c>
      <c r="H19" s="24">
        <f>G19*F19</f>
        <v>0</v>
      </c>
      <c r="I19" s="35">
        <f t="shared" ref="I19:I20" si="15">K19/J19</f>
        <v>0</v>
      </c>
      <c r="J19" s="23">
        <f t="shared" ref="J19:J20" si="16">AVERAGE(D19,G19)</f>
        <v>1</v>
      </c>
      <c r="K19" s="24">
        <f t="shared" ref="K19:K20" si="17">AVERAGE(E19,H19)</f>
        <v>0</v>
      </c>
    </row>
    <row r="20" spans="1:11" x14ac:dyDescent="0.2">
      <c r="A20" s="49">
        <v>14</v>
      </c>
      <c r="B20" s="11" t="s">
        <v>11</v>
      </c>
      <c r="C20" s="53"/>
      <c r="D20" s="29">
        <v>1</v>
      </c>
      <c r="E20" s="26">
        <f t="shared" ref="E20" si="18">D20*C20</f>
        <v>0</v>
      </c>
      <c r="F20" s="53"/>
      <c r="G20" s="29">
        <v>2</v>
      </c>
      <c r="H20" s="26">
        <f t="shared" ref="H20" si="19">G20*F20</f>
        <v>0</v>
      </c>
      <c r="I20" s="37">
        <f t="shared" si="15"/>
        <v>0</v>
      </c>
      <c r="J20" s="29">
        <f t="shared" si="16"/>
        <v>1.5</v>
      </c>
      <c r="K20" s="26">
        <f t="shared" si="17"/>
        <v>0</v>
      </c>
    </row>
    <row r="21" spans="1:11" x14ac:dyDescent="0.2">
      <c r="A21" s="5" t="s">
        <v>22</v>
      </c>
      <c r="B21" s="5"/>
      <c r="C21" s="9"/>
      <c r="D21" s="27"/>
      <c r="E21" s="28"/>
      <c r="F21" s="9"/>
      <c r="G21" s="27"/>
      <c r="H21" s="28"/>
      <c r="I21" s="28"/>
      <c r="J21" s="27"/>
      <c r="K21" s="28"/>
    </row>
    <row r="22" spans="1:11" x14ac:dyDescent="0.2">
      <c r="A22" s="50">
        <v>15</v>
      </c>
      <c r="B22" s="11" t="s">
        <v>30</v>
      </c>
      <c r="C22" s="57"/>
      <c r="D22" s="58"/>
      <c r="E22" s="59"/>
      <c r="F22" s="52"/>
      <c r="G22" s="23">
        <v>1</v>
      </c>
      <c r="H22" s="24">
        <f t="shared" ref="H22:H24" si="20">G22*F22</f>
        <v>0</v>
      </c>
      <c r="I22" s="35">
        <f t="shared" ref="I22:I24" si="21">K22/J22</f>
        <v>0</v>
      </c>
      <c r="J22" s="23">
        <f t="shared" ref="J22:J24" si="22">AVERAGE(D22,G22)</f>
        <v>1</v>
      </c>
      <c r="K22" s="24">
        <f t="shared" ref="K22:K24" si="23">AVERAGE(E22,H22)</f>
        <v>0</v>
      </c>
    </row>
    <row r="23" spans="1:11" x14ac:dyDescent="0.2">
      <c r="A23" s="50">
        <v>16</v>
      </c>
      <c r="B23" s="11" t="s">
        <v>13</v>
      </c>
      <c r="C23" s="72"/>
      <c r="D23" s="73"/>
      <c r="E23" s="74"/>
      <c r="F23" s="54"/>
      <c r="G23" s="30">
        <v>2</v>
      </c>
      <c r="H23" s="25">
        <f t="shared" si="20"/>
        <v>0</v>
      </c>
      <c r="I23" s="36">
        <f t="shared" si="21"/>
        <v>0</v>
      </c>
      <c r="J23" s="30">
        <f t="shared" si="22"/>
        <v>2</v>
      </c>
      <c r="K23" s="25">
        <f t="shared" si="23"/>
        <v>0</v>
      </c>
    </row>
    <row r="24" spans="1:11" ht="17" thickBot="1" x14ac:dyDescent="0.25">
      <c r="A24" s="51">
        <v>17</v>
      </c>
      <c r="B24" s="12" t="s">
        <v>14</v>
      </c>
      <c r="C24" s="75"/>
      <c r="D24" s="76"/>
      <c r="E24" s="77"/>
      <c r="F24" s="55"/>
      <c r="G24" s="34">
        <v>2</v>
      </c>
      <c r="H24" s="31">
        <f t="shared" si="20"/>
        <v>0</v>
      </c>
      <c r="I24" s="38">
        <f t="shared" si="21"/>
        <v>0</v>
      </c>
      <c r="J24" s="34">
        <f t="shared" si="22"/>
        <v>2</v>
      </c>
      <c r="K24" s="31">
        <f t="shared" si="23"/>
        <v>0</v>
      </c>
    </row>
    <row r="25" spans="1:11" ht="17" thickTop="1" x14ac:dyDescent="0.2">
      <c r="A25" s="6" t="s">
        <v>35</v>
      </c>
      <c r="B25" s="7"/>
      <c r="C25" s="33">
        <f>E25/D25</f>
        <v>0</v>
      </c>
      <c r="D25" s="32">
        <f>SUM(D3:D24)</f>
        <v>6</v>
      </c>
      <c r="E25" s="33">
        <f>SUM(E3:E24)</f>
        <v>0</v>
      </c>
      <c r="F25" s="33">
        <f>H25/G25</f>
        <v>0</v>
      </c>
      <c r="G25" s="32">
        <f>SUM(G3:G24)</f>
        <v>31</v>
      </c>
      <c r="H25" s="33">
        <f>SUM(H3:H24)</f>
        <v>0</v>
      </c>
      <c r="I25" s="39">
        <f>K25/J25</f>
        <v>0</v>
      </c>
      <c r="J25" s="32">
        <f>SUM(J3:J24)</f>
        <v>25.5</v>
      </c>
      <c r="K25" s="33">
        <f>SUM(K3:K24)</f>
        <v>0</v>
      </c>
    </row>
    <row r="26" spans="1:11" x14ac:dyDescent="0.2">
      <c r="E26" s="2"/>
    </row>
  </sheetData>
  <sheetProtection algorithmName="SHA-512" hashValue="Cl360vgkEBQVsGSaGbmIh5nCQk85lYiD8oQgzF2AE4EmUAiGJSawrg2/jxRnPUMht2tBEPXy4/1GaZ24CfsOLA==" saltValue="B/9Bf3dR7C2TlWQYFIWItQ==" spinCount="100000" sheet="1" objects="1" scenarios="1" selectLockedCells="1"/>
  <mergeCells count="10">
    <mergeCell ref="F1:H1"/>
    <mergeCell ref="A1:A2"/>
    <mergeCell ref="I1:K1"/>
    <mergeCell ref="C1:E1"/>
    <mergeCell ref="C5:E7"/>
    <mergeCell ref="C9:E10"/>
    <mergeCell ref="C13:E13"/>
    <mergeCell ref="C16:E17"/>
    <mergeCell ref="C19:E19"/>
    <mergeCell ref="C22:E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503B-2721-BF4F-869F-68D6721E3D23}">
  <dimension ref="A3:K17"/>
  <sheetViews>
    <sheetView showGridLines="0" workbookViewId="0">
      <selection activeCell="D4" sqref="D4"/>
    </sheetView>
  </sheetViews>
  <sheetFormatPr baseColWidth="10" defaultRowHeight="16" x14ac:dyDescent="0.2"/>
  <cols>
    <col min="1" max="5" width="14.6640625" customWidth="1"/>
  </cols>
  <sheetData>
    <row r="3" spans="1:11" x14ac:dyDescent="0.2">
      <c r="A3" s="45" t="s">
        <v>34</v>
      </c>
      <c r="B3" s="45"/>
      <c r="C3" s="45"/>
      <c r="D3" s="41">
        <f>'Základní cena'!I25</f>
        <v>0</v>
      </c>
    </row>
    <row r="4" spans="1:11" x14ac:dyDescent="0.2">
      <c r="A4" s="45" t="s">
        <v>37</v>
      </c>
      <c r="B4" s="45"/>
      <c r="C4" s="45"/>
      <c r="D4" s="56">
        <v>0</v>
      </c>
    </row>
    <row r="5" spans="1:11" x14ac:dyDescent="0.2">
      <c r="A5" s="45"/>
      <c r="B5" s="45"/>
      <c r="C5" s="46"/>
      <c r="D5" s="45"/>
    </row>
    <row r="6" spans="1:11" s="3" customFormat="1" ht="17" x14ac:dyDescent="0.2">
      <c r="A6" s="15" t="s">
        <v>17</v>
      </c>
      <c r="B6" s="15" t="s">
        <v>18</v>
      </c>
      <c r="C6" s="15" t="s">
        <v>16</v>
      </c>
      <c r="D6" s="15" t="s">
        <v>36</v>
      </c>
    </row>
    <row r="7" spans="1:11" x14ac:dyDescent="0.2">
      <c r="A7" s="17">
        <v>1</v>
      </c>
      <c r="B7" s="17">
        <v>100</v>
      </c>
      <c r="C7" s="18">
        <v>0</v>
      </c>
      <c r="D7" s="42">
        <f>$D$3*(1-C7)</f>
        <v>0</v>
      </c>
      <c r="G7" s="2"/>
      <c r="I7" s="3"/>
      <c r="J7" s="3"/>
      <c r="K7" s="3"/>
    </row>
    <row r="8" spans="1:11" x14ac:dyDescent="0.2">
      <c r="A8" s="19">
        <v>101</v>
      </c>
      <c r="B8" s="19">
        <v>200</v>
      </c>
      <c r="C8" s="20">
        <f>$D$4</f>
        <v>0</v>
      </c>
      <c r="D8" s="43">
        <f t="shared" ref="D8:D16" si="0">$D$3*(1-C8)</f>
        <v>0</v>
      </c>
      <c r="G8" s="2"/>
      <c r="I8" s="3"/>
      <c r="J8" s="3"/>
      <c r="K8" s="3"/>
    </row>
    <row r="9" spans="1:11" x14ac:dyDescent="0.2">
      <c r="A9" s="19">
        <v>201</v>
      </c>
      <c r="B9" s="19">
        <v>300</v>
      </c>
      <c r="C9" s="20">
        <f t="shared" ref="C9:C15" si="1">C8+$D$4</f>
        <v>0</v>
      </c>
      <c r="D9" s="43">
        <f t="shared" si="0"/>
        <v>0</v>
      </c>
      <c r="G9" s="2"/>
      <c r="I9" s="3"/>
      <c r="J9" s="3"/>
      <c r="K9" s="3"/>
    </row>
    <row r="10" spans="1:11" x14ac:dyDescent="0.2">
      <c r="A10" s="19">
        <v>301</v>
      </c>
      <c r="B10" s="19">
        <v>400</v>
      </c>
      <c r="C10" s="20">
        <f t="shared" si="1"/>
        <v>0</v>
      </c>
      <c r="D10" s="43">
        <f t="shared" si="0"/>
        <v>0</v>
      </c>
      <c r="I10" s="3"/>
      <c r="J10" s="3"/>
      <c r="K10" s="3"/>
    </row>
    <row r="11" spans="1:11" x14ac:dyDescent="0.2">
      <c r="A11" s="19">
        <v>401</v>
      </c>
      <c r="B11" s="19">
        <v>500</v>
      </c>
      <c r="C11" s="20">
        <f t="shared" si="1"/>
        <v>0</v>
      </c>
      <c r="D11" s="43">
        <f t="shared" si="0"/>
        <v>0</v>
      </c>
      <c r="I11" s="3"/>
      <c r="J11" s="3"/>
      <c r="K11" s="3"/>
    </row>
    <row r="12" spans="1:11" x14ac:dyDescent="0.2">
      <c r="A12" s="19">
        <v>501</v>
      </c>
      <c r="B12" s="19">
        <v>600</v>
      </c>
      <c r="C12" s="20">
        <f t="shared" si="1"/>
        <v>0</v>
      </c>
      <c r="D12" s="43">
        <f t="shared" si="0"/>
        <v>0</v>
      </c>
    </row>
    <row r="13" spans="1:11" x14ac:dyDescent="0.2">
      <c r="A13" s="19">
        <v>601</v>
      </c>
      <c r="B13" s="19">
        <v>700</v>
      </c>
      <c r="C13" s="20">
        <f t="shared" si="1"/>
        <v>0</v>
      </c>
      <c r="D13" s="43">
        <f t="shared" si="0"/>
        <v>0</v>
      </c>
    </row>
    <row r="14" spans="1:11" x14ac:dyDescent="0.2">
      <c r="A14" s="19">
        <v>701</v>
      </c>
      <c r="B14" s="19">
        <v>800</v>
      </c>
      <c r="C14" s="20">
        <f t="shared" si="1"/>
        <v>0</v>
      </c>
      <c r="D14" s="43">
        <f t="shared" si="0"/>
        <v>0</v>
      </c>
    </row>
    <row r="15" spans="1:11" x14ac:dyDescent="0.2">
      <c r="A15" s="19">
        <v>801</v>
      </c>
      <c r="B15" s="19">
        <v>900</v>
      </c>
      <c r="C15" s="20">
        <f t="shared" si="1"/>
        <v>0</v>
      </c>
      <c r="D15" s="43">
        <f t="shared" si="0"/>
        <v>0</v>
      </c>
    </row>
    <row r="16" spans="1:11" ht="17" thickBot="1" x14ac:dyDescent="0.25">
      <c r="A16" s="21">
        <v>901</v>
      </c>
      <c r="B16" s="21">
        <v>1000</v>
      </c>
      <c r="C16" s="22">
        <f>C15+$D$4</f>
        <v>0</v>
      </c>
      <c r="D16" s="44">
        <f t="shared" si="0"/>
        <v>0</v>
      </c>
    </row>
    <row r="17" spans="1:4" ht="17" thickTop="1" x14ac:dyDescent="0.2">
      <c r="A17" s="1" t="s">
        <v>1</v>
      </c>
      <c r="B17" s="45"/>
      <c r="C17" s="45"/>
      <c r="D17" s="16">
        <f>D16</f>
        <v>0</v>
      </c>
    </row>
  </sheetData>
  <sheetProtection algorithmName="SHA-512" hashValue="59gCe7XcdZzLLQTlqdDCJkgUaXpPUYBkQ4nK/HT59bwUM3mRB2a6RzWcMoiiN8oxWGqMZe+flxClbcVq1KyKjQ==" saltValue="HIjDG6r61nr20obkDQfTu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Základní cena</vt:lpstr>
      <vt:lpstr>Cena po slevě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2020-08-24T08:59:14Z</dcterms:created>
  <dcterms:modified xsi:type="dcterms:W3CDTF">2020-09-25T11:35:27Z</dcterms:modified>
</cp:coreProperties>
</file>